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30147 - 03.05. - ZCU - Výpočetní technika (III.) 046 - 2023 hlavně žádný C-TECH, drobné acc\Odevzdání\"/>
    </mc:Choice>
  </mc:AlternateContent>
  <xr:revisionPtr revIDLastSave="0" documentId="13_ncr:1_{D9E6C49B-782D-48EC-9B83-969E1BAC2F3F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Výpočetní technika" sheetId="1" r:id="rId1"/>
  </sheets>
  <definedNames>
    <definedName name="_xlnm.Print_Area" localSheetId="0">'Výpočetní technika'!$B$1:$V$19</definedName>
  </definedNames>
  <calcPr calcId="191029"/>
</workbook>
</file>

<file path=xl/calcChain.xml><?xml version="1.0" encoding="utf-8"?>
<calcChain xmlns="http://schemas.openxmlformats.org/spreadsheetml/2006/main">
  <c r="S8" i="1" l="1"/>
  <c r="S11" i="1"/>
  <c r="S12" i="1"/>
  <c r="P8" i="1"/>
  <c r="P9" i="1"/>
  <c r="P10" i="1"/>
  <c r="P11" i="1"/>
  <c r="P12" i="1"/>
  <c r="P13" i="1"/>
  <c r="P14" i="1"/>
  <c r="P15" i="1"/>
  <c r="T8" i="1"/>
  <c r="S9" i="1"/>
  <c r="T9" i="1"/>
  <c r="S10" i="1"/>
  <c r="T10" i="1"/>
  <c r="S13" i="1"/>
  <c r="T13" i="1"/>
  <c r="S14" i="1"/>
  <c r="T14" i="1"/>
  <c r="S15" i="1"/>
  <c r="T15" i="1"/>
  <c r="T11" i="1" l="1"/>
  <c r="T12" i="1"/>
  <c r="S7" i="1"/>
  <c r="R18" i="1" s="1"/>
  <c r="T7" i="1"/>
  <c r="P7" i="1"/>
  <c r="Q18" i="1" s="1"/>
</calcChain>
</file>

<file path=xl/sharedStrings.xml><?xml version="1.0" encoding="utf-8"?>
<sst xmlns="http://schemas.openxmlformats.org/spreadsheetml/2006/main" count="97" uniqueCount="72">
  <si>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</si>
  <si>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</si>
  <si>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</si>
  <si>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</si>
  <si>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</si>
  <si>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</si>
  <si>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</si>
  <si>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</si>
  <si>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</si>
  <si>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</si>
  <si>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</si>
  <si>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30231000-7 - Počítačové monitory a konzoly</t>
  </si>
  <si>
    <t xml:space="preserve">30233153-8 - Zařízení pro čtení/vypalování CD a DVD </t>
  </si>
  <si>
    <t xml:space="preserve">30237200-1 - Počítačová příslušenství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</si>
  <si>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</si>
  <si>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</si>
  <si>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</si>
  <si>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</si>
  <si>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</si>
  <si>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</si>
  <si>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</si>
  <si>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</si>
  <si>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</si>
  <si>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</si>
  <si>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</si>
  <si>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</si>
  <si>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</si>
  <si>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</si>
  <si>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</si>
  <si>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</si>
  <si>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</si>
  <si>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ks</t>
  </si>
  <si>
    <t>NE</t>
  </si>
  <si>
    <t>Pokud financováno z projektových prostředků, pak ŘEŠITEL uvede: NÁZEV A ČÍSLO DOTAČNÍHO PROJEKTU</t>
  </si>
  <si>
    <t>Monitor LCD 24" 16:10</t>
  </si>
  <si>
    <t>Záruka na zboží min. 36 měsíců.</t>
  </si>
  <si>
    <t>Velikost úhlopříčky 24", rozlišení min. WUXGA (1920x1200).
Rozhraní DVI nebo displayport, USB hub.
Jas min. 300 cd/m2.
Typ panelu IPS. 
Displayport kabel musí byt součástí dodávky.
Záruka na zboží min. 36 měsíců.</t>
  </si>
  <si>
    <t>Michaela Vítková,
Tel.: 37763 1369</t>
  </si>
  <si>
    <t>Univerzitní 22, 
301 00 Plzeň,
budova Fakulty strojní - Provoz a služby / Nákup a logistika,
6. patro - místnost UK 612</t>
  </si>
  <si>
    <t xml:space="preserve">Příloha č. 2 Kupní smlouvy - technická specifikace
Výpočetní technika (III.) 046 - 2023 </t>
  </si>
  <si>
    <t>Jitka Hurtová, 
Tel.: 37763 4851</t>
  </si>
  <si>
    <t>Univerzitní 12,
301 00 Plzeň,
Správa kolejí a menz - Menza 4,
místnost UM 101</t>
  </si>
  <si>
    <t>Velikost úhlopříčky 24", rozlišení min. WUXGA (1920x1200).
Rozhraní DVI nebo displayport, USB hub.
Jas min. 300 cd/m2.
Typ panelu IPS. 
Displayport kabel musí byt součástí dodávky.
Záruka na zboží mi. 36 měsíců.</t>
  </si>
  <si>
    <t>Záruka na zboží mi. 36 měsíců.</t>
  </si>
  <si>
    <t>Externí čtečka CD/DVD-RW, vypalovačka</t>
  </si>
  <si>
    <t>Hana Menclová, 
Tel.: 37763 4853,
602 167 797</t>
  </si>
  <si>
    <t>Kollárova 19,
301 00 Plzeň,
Správa kolejí a menz,
místnost KO 222</t>
  </si>
  <si>
    <t>Externí čtečka CD/DVD-RW vypalovačka pro NTB, PC. 
Přenosná mechanika pro stolní i přenosný počítač s konektorem USB 2.0/3.0. 
Rozhraní: USB. 
Druh optické mechaniky:DVD±R/±RW/CD-R/CD-RW/RAM. 
Rychlost mezipaměti: min. 2 MB.
Rychlost záznamu: CD-R max. 24x, DVD - 8x. 
Rychlost čtení: CD-ROM max. 24x, min. 8x, DVD - max. 8x. 
Včetně propojovacího kabelu USB.</t>
  </si>
  <si>
    <t>microSDXC karta</t>
  </si>
  <si>
    <t>USB-C nabíječka s podporou rychlonabíjení</t>
  </si>
  <si>
    <t>HDMI extender</t>
  </si>
  <si>
    <t>Externí disk, 2,5"</t>
  </si>
  <si>
    <t>Ing. Tomáš Řeřicha, Ph.D.,
Tel.: 737 488 958,
37763 4534</t>
  </si>
  <si>
    <t>Univerzitní 26,
301 00 Plzeň,
Fakulta elektrotechnická - Katedra materiálů a technologií,
místnost EK 415</t>
  </si>
  <si>
    <t>MicroSDXC karta o kapacitě min. 51 2GB, class 10, čtení min. 150 MB/s, zápis min. 100 MB/s, včetně SD adaptéru.</t>
  </si>
  <si>
    <t>USB-C nabíječka s podporou rychlonabíjení, síťová nabíječka, výkon min. 25 W, výstup USB-C, přepěťová ochrana, zakončení kabelu USB-C.</t>
  </si>
  <si>
    <t>HDMI extender, podpora min. 4K, přenos přes UTP, dosah min. 50 m, propojovací konektory vysílače a přijímače RJ45.</t>
  </si>
  <si>
    <t>Klávesnice drátová</t>
  </si>
  <si>
    <t>Klávesnice kancelářská, membránová, drátová, chiclet klávesy, multimediální tlačítka, česká lokalizace kláves, USB, barva se preferuje černá.</t>
  </si>
  <si>
    <t>Vertikální myš drátová</t>
  </si>
  <si>
    <t>Ergonomická, vertikální, drátová, možnost přepínání DPI, rozlišení min. 1200 DPI, min. 5 tlačítek, barva se preferuje černá.</t>
  </si>
  <si>
    <t>Externí disk 2,5", kapacita min. 1000 GB, rozhraní USB 3.0.</t>
  </si>
  <si>
    <t>https://support.hp.com/gb-en/document/c07071158 https://www.hp.com/cz-cs/products/monitors/product-details/product-specifications/2100184932</t>
  </si>
  <si>
    <t>https://support.hp.com/gb-en/document/c07071158  https://www.hp.com/cz-cs/products/monitors/product-details/product-specifications/2100184932</t>
  </si>
  <si>
    <t>Baseus Super Si rychlonabíječka 1C 25W EU + kabel Type-C/Type-C 3A 1m bílá (TZCCSUP-L02), záruka 24 měsíců</t>
  </si>
  <si>
    <t>PREMIUMCORD HDMI extender na 50m pres jeden kabel Cat6 (khext50-1), záruka 24 měsíců</t>
  </si>
  <si>
    <t>DELL KB216 (580-ADGP), záruka 24 měsíců</t>
  </si>
  <si>
    <t>ADATA HV300 1TB (AHV300-1TU31-CBK), záruka 24 měsíců</t>
  </si>
  <si>
    <t>Eternico Wired Vertical Mouse MDV200 černá (AET-MDV200B), záruka 24 měsíců</t>
  </si>
  <si>
    <t>KINGSTON 512GB microSDHC Canvas Go! (SDCG3/512GB), záruka 24 měsíců</t>
  </si>
  <si>
    <t>HP monitor Z24u G3 24" (1C4Z6AA#ABB), kabel součástí dodávky, záruka 36 měsíců</t>
  </si>
  <si>
    <t>C-TECH Externí DVD vypalovacka (DVD-USB-AC)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</si>
</sst>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15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23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left" vertical="center" wrapText="1" indent="1"/>
    </xf>
    <xf numFmtId="0" fontId="4" fillId="3" borderId="20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12" fillId="6" borderId="20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3" fontId="0" fillId="2" borderId="21" xfId="0" applyNumberForma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23" fillId="4" borderId="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right" vertical="center" inden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left" vertical="center" wrapText="1" indent="1"/>
    </xf>
    <xf numFmtId="0" fontId="2" fillId="6" borderId="18" xfId="0" applyFont="1" applyFill="1" applyBorder="1" applyAlignment="1">
      <alignment horizontal="left" vertical="center" wrapText="1" indent="1"/>
    </xf>
    <xf numFmtId="0" fontId="2" fillId="6" borderId="14" xfId="0" applyFont="1" applyFill="1" applyBorder="1" applyAlignment="1">
      <alignment horizontal="left" vertical="center" wrapText="1" indent="1"/>
    </xf>
    <xf numFmtId="0" fontId="2" fillId="6" borderId="16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3" fillId="4" borderId="20" xfId="0" applyFont="1" applyFill="1" applyBorder="1" applyAlignment="1" applyProtection="1">
      <alignment horizontal="left" vertical="center" wrapText="1" indent="1"/>
      <protection locked="0"/>
    </xf>
    <xf numFmtId="0" fontId="13" fillId="4" borderId="6" xfId="0" applyFont="1" applyFill="1" applyBorder="1" applyAlignment="1" applyProtection="1">
      <alignment horizontal="left" vertical="center" wrapText="1" indent="1"/>
      <protection locked="0"/>
    </xf>
    <xf numFmtId="0" fontId="13" fillId="4" borderId="18" xfId="0" applyFont="1" applyFill="1" applyBorder="1" applyAlignment="1" applyProtection="1">
      <alignment horizontal="left" vertical="center" wrapText="1" indent="1"/>
      <protection locked="0"/>
    </xf>
    <xf numFmtId="0" fontId="13" fillId="4" borderId="14" xfId="0" applyFont="1" applyFill="1" applyBorder="1" applyAlignment="1" applyProtection="1">
      <alignment horizontal="left" vertical="center" wrapText="1" indent="1"/>
      <protection locked="0"/>
    </xf>
    <xf numFmtId="0" fontId="13" fillId="4" borderId="16" xfId="0" applyFont="1" applyFill="1" applyBorder="1" applyAlignment="1" applyProtection="1">
      <alignment horizontal="left" vertical="center" wrapText="1" indent="1"/>
      <protection locked="0"/>
    </xf>
    <xf numFmtId="0" fontId="23" fillId="4" borderId="20" xfId="0" applyFont="1" applyFill="1" applyBorder="1" applyAlignment="1" applyProtection="1">
      <alignment horizontal="center" vertical="center" wrapText="1"/>
      <protection locked="0"/>
    </xf>
    <xf numFmtId="0" fontId="23" fillId="4" borderId="6" xfId="0" applyFont="1" applyFill="1" applyBorder="1" applyAlignment="1" applyProtection="1">
      <alignment horizontal="center" vertical="center" wrapText="1"/>
      <protection locked="0"/>
    </xf>
    <xf numFmtId="164" fontId="13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8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164" fontId="11" fillId="0" borderId="12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center" vertical="center" wrapText="1"/>
    </xf>
    <xf numFmtId="0" fontId="3" fillId="6" borderId="23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center" vertical="center" wrapText="1"/>
    </xf>
    <xf numFmtId="0" fontId="12" fillId="6" borderId="22" xfId="0" applyFont="1" applyFill="1" applyBorder="1" applyAlignment="1">
      <alignment horizontal="center" vertical="center" wrapText="1"/>
    </xf>
    <xf numFmtId="0" fontId="12" fillId="6" borderId="23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5"/>
  <sheetViews>
    <sheetView tabSelected="1" topLeftCell="A7" zoomScale="85" zoomScaleNormal="85" workbookViewId="0">
      <selection activeCell="F9" sqref="F9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2.140625" style="1" customWidth="1"/>
    <col min="4" max="4" width="12.28515625" style="2" customWidth="1"/>
    <col min="5" max="5" width="10.5703125" style="3" customWidth="1"/>
    <col min="6" max="6" width="97.28515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4.28515625" style="1" bestFit="1" customWidth="1"/>
    <col min="11" max="11" width="27.28515625" hidden="1" customWidth="1"/>
    <col min="12" max="12" width="32.5703125" customWidth="1"/>
    <col min="13" max="13" width="26.5703125" customWidth="1"/>
    <col min="14" max="14" width="45.42578125" style="4" customWidth="1"/>
    <col min="15" max="15" width="25.8554687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3.5703125" style="5" customWidth="1"/>
  </cols>
  <sheetData>
    <row r="1" spans="1:22" ht="40.9" customHeight="1" x14ac:dyDescent="0.25">
      <c r="B1" s="120" t="s">
        <v>39</v>
      </c>
      <c r="C1" s="121"/>
      <c r="D1" s="121"/>
      <c r="E1"/>
      <c r="G1" s="41"/>
      <c r="V1"/>
    </row>
    <row r="2" spans="1:22" ht="21" customHeight="1" x14ac:dyDescent="0.25">
      <c r="C2"/>
      <c r="D2" s="9"/>
      <c r="E2" s="10"/>
      <c r="G2" s="124"/>
      <c r="H2" s="125"/>
      <c r="I2" s="125"/>
      <c r="J2" s="125"/>
      <c r="K2" s="125"/>
      <c r="L2" s="125"/>
      <c r="M2" s="125"/>
      <c r="N2" s="125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107"/>
      <c r="E3" s="107"/>
      <c r="F3" s="107"/>
      <c r="G3" s="125"/>
      <c r="H3" s="125"/>
      <c r="I3" s="125"/>
      <c r="J3" s="125"/>
      <c r="K3" s="125"/>
      <c r="L3" s="125"/>
      <c r="M3" s="125"/>
      <c r="N3" s="125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07"/>
      <c r="E4" s="107"/>
      <c r="F4" s="107"/>
      <c r="G4" s="107"/>
      <c r="H4" s="107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22" t="s">
        <v>2</v>
      </c>
      <c r="H5" s="123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14</v>
      </c>
      <c r="D6" s="32" t="s">
        <v>4</v>
      </c>
      <c r="E6" s="32" t="s">
        <v>15</v>
      </c>
      <c r="F6" s="32" t="s">
        <v>16</v>
      </c>
      <c r="G6" s="37" t="s">
        <v>25</v>
      </c>
      <c r="H6" s="38" t="s">
        <v>26</v>
      </c>
      <c r="I6" s="33" t="s">
        <v>17</v>
      </c>
      <c r="J6" s="32" t="s">
        <v>18</v>
      </c>
      <c r="K6" s="32" t="s">
        <v>33</v>
      </c>
      <c r="L6" s="34" t="s">
        <v>19</v>
      </c>
      <c r="M6" s="35" t="s">
        <v>20</v>
      </c>
      <c r="N6" s="34" t="s">
        <v>21</v>
      </c>
      <c r="O6" s="32" t="s">
        <v>29</v>
      </c>
      <c r="P6" s="34" t="s">
        <v>22</v>
      </c>
      <c r="Q6" s="32" t="s">
        <v>5</v>
      </c>
      <c r="R6" s="36" t="s">
        <v>6</v>
      </c>
      <c r="S6" s="106" t="s">
        <v>7</v>
      </c>
      <c r="T6" s="106" t="s">
        <v>8</v>
      </c>
      <c r="U6" s="34" t="s">
        <v>23</v>
      </c>
      <c r="V6" s="34" t="s">
        <v>24</v>
      </c>
    </row>
    <row r="7" spans="1:22" ht="156" customHeight="1" thickTop="1" thickBot="1" x14ac:dyDescent="0.3">
      <c r="A7" s="20"/>
      <c r="B7" s="69">
        <v>1</v>
      </c>
      <c r="C7" s="70" t="s">
        <v>34</v>
      </c>
      <c r="D7" s="71">
        <v>1</v>
      </c>
      <c r="E7" s="72" t="s">
        <v>31</v>
      </c>
      <c r="F7" s="73" t="s">
        <v>36</v>
      </c>
      <c r="G7" s="108" t="s">
        <v>70</v>
      </c>
      <c r="H7" s="113" t="s">
        <v>62</v>
      </c>
      <c r="I7" s="74" t="s">
        <v>30</v>
      </c>
      <c r="J7" s="74" t="s">
        <v>32</v>
      </c>
      <c r="K7" s="75"/>
      <c r="L7" s="76" t="s">
        <v>35</v>
      </c>
      <c r="M7" s="77" t="s">
        <v>37</v>
      </c>
      <c r="N7" s="77" t="s">
        <v>38</v>
      </c>
      <c r="O7" s="78">
        <v>21</v>
      </c>
      <c r="P7" s="79">
        <f t="shared" ref="P7:P15" si="0">D7*Q7</f>
        <v>6500</v>
      </c>
      <c r="Q7" s="80">
        <v>6500</v>
      </c>
      <c r="R7" s="115">
        <v>5203</v>
      </c>
      <c r="S7" s="81">
        <f t="shared" ref="S7:S15" si="1">D7*R7</f>
        <v>5203</v>
      </c>
      <c r="T7" s="82" t="str">
        <f>IF(ISNUMBER(R7), IF(R7&gt;Q7,"NEVYHOVUJE","VYHOVUJE")," ")</f>
        <v>VYHOVUJE</v>
      </c>
      <c r="U7" s="83"/>
      <c r="V7" s="84" t="s">
        <v>11</v>
      </c>
    </row>
    <row r="8" spans="1:22" ht="110.25" customHeight="1" thickBot="1" x14ac:dyDescent="0.3">
      <c r="A8" s="20"/>
      <c r="B8" s="85">
        <v>2</v>
      </c>
      <c r="C8" s="86" t="s">
        <v>34</v>
      </c>
      <c r="D8" s="87">
        <v>1</v>
      </c>
      <c r="E8" s="88" t="s">
        <v>31</v>
      </c>
      <c r="F8" s="102" t="s">
        <v>42</v>
      </c>
      <c r="G8" s="109" t="s">
        <v>70</v>
      </c>
      <c r="H8" s="114" t="s">
        <v>63</v>
      </c>
      <c r="I8" s="90" t="s">
        <v>30</v>
      </c>
      <c r="J8" s="91" t="s">
        <v>32</v>
      </c>
      <c r="K8" s="92"/>
      <c r="L8" s="93" t="s">
        <v>43</v>
      </c>
      <c r="M8" s="101" t="s">
        <v>40</v>
      </c>
      <c r="N8" s="101" t="s">
        <v>41</v>
      </c>
      <c r="O8" s="94">
        <v>21</v>
      </c>
      <c r="P8" s="95">
        <f t="shared" si="0"/>
        <v>6500</v>
      </c>
      <c r="Q8" s="96">
        <v>6500</v>
      </c>
      <c r="R8" s="116">
        <v>5203</v>
      </c>
      <c r="S8" s="97">
        <f t="shared" si="1"/>
        <v>5203</v>
      </c>
      <c r="T8" s="98" t="str">
        <f>IF(ISNUMBER(R8), IF(R8&gt;Q8,"NEVYHOVUJE","VYHOVUJE")," ")</f>
        <v>VYHOVUJE</v>
      </c>
      <c r="U8" s="99"/>
      <c r="V8" s="100" t="s">
        <v>11</v>
      </c>
    </row>
    <row r="9" spans="1:22" ht="148.5" customHeight="1" thickBot="1" x14ac:dyDescent="0.3">
      <c r="A9" s="20"/>
      <c r="B9" s="85">
        <v>3</v>
      </c>
      <c r="C9" s="86" t="s">
        <v>44</v>
      </c>
      <c r="D9" s="87">
        <v>1</v>
      </c>
      <c r="E9" s="88" t="s">
        <v>31</v>
      </c>
      <c r="F9" s="102" t="s">
        <v>47</v>
      </c>
      <c r="G9" s="109" t="s">
        <v>71</v>
      </c>
      <c r="H9" s="89" t="s">
        <v>32</v>
      </c>
      <c r="I9" s="90" t="s">
        <v>30</v>
      </c>
      <c r="J9" s="90" t="s">
        <v>32</v>
      </c>
      <c r="K9" s="92"/>
      <c r="L9" s="93"/>
      <c r="M9" s="101" t="s">
        <v>45</v>
      </c>
      <c r="N9" s="101" t="s">
        <v>46</v>
      </c>
      <c r="O9" s="94">
        <v>21</v>
      </c>
      <c r="P9" s="95">
        <f t="shared" si="0"/>
        <v>700</v>
      </c>
      <c r="Q9" s="96">
        <v>700</v>
      </c>
      <c r="R9" s="116">
        <v>489</v>
      </c>
      <c r="S9" s="97">
        <f t="shared" si="1"/>
        <v>489</v>
      </c>
      <c r="T9" s="98" t="str">
        <f t="shared" ref="T9:T15" si="2">IF(ISNUMBER(R9), IF(R9&gt;Q9,"NEVYHOVUJE","VYHOVUJE")," ")</f>
        <v>VYHOVUJE</v>
      </c>
      <c r="U9" s="99"/>
      <c r="V9" s="100" t="s">
        <v>12</v>
      </c>
    </row>
    <row r="10" spans="1:22" ht="54" customHeight="1" x14ac:dyDescent="0.25">
      <c r="A10" s="20"/>
      <c r="B10" s="60">
        <v>4</v>
      </c>
      <c r="C10" s="61" t="s">
        <v>48</v>
      </c>
      <c r="D10" s="62">
        <v>3</v>
      </c>
      <c r="E10" s="63" t="s">
        <v>31</v>
      </c>
      <c r="F10" s="103" t="s">
        <v>54</v>
      </c>
      <c r="G10" s="110" t="s">
        <v>69</v>
      </c>
      <c r="H10" s="64" t="s">
        <v>32</v>
      </c>
      <c r="I10" s="147" t="s">
        <v>30</v>
      </c>
      <c r="J10" s="150" t="s">
        <v>32</v>
      </c>
      <c r="K10" s="153"/>
      <c r="L10" s="156"/>
      <c r="M10" s="138" t="s">
        <v>52</v>
      </c>
      <c r="N10" s="138" t="s">
        <v>53</v>
      </c>
      <c r="O10" s="135">
        <v>21</v>
      </c>
      <c r="P10" s="65">
        <f t="shared" si="0"/>
        <v>3900</v>
      </c>
      <c r="Q10" s="66">
        <v>1300</v>
      </c>
      <c r="R10" s="117">
        <v>1133</v>
      </c>
      <c r="S10" s="67">
        <f t="shared" si="1"/>
        <v>3399</v>
      </c>
      <c r="T10" s="68" t="str">
        <f t="shared" si="2"/>
        <v>VYHOVUJE</v>
      </c>
      <c r="U10" s="141"/>
      <c r="V10" s="144" t="s">
        <v>13</v>
      </c>
    </row>
    <row r="11" spans="1:22" ht="54" customHeight="1" x14ac:dyDescent="0.25">
      <c r="A11" s="20"/>
      <c r="B11" s="42">
        <v>5</v>
      </c>
      <c r="C11" s="43" t="s">
        <v>49</v>
      </c>
      <c r="D11" s="44">
        <v>5</v>
      </c>
      <c r="E11" s="45" t="s">
        <v>31</v>
      </c>
      <c r="F11" s="104" t="s">
        <v>55</v>
      </c>
      <c r="G11" s="111" t="s">
        <v>64</v>
      </c>
      <c r="H11" s="46" t="s">
        <v>32</v>
      </c>
      <c r="I11" s="148"/>
      <c r="J11" s="151"/>
      <c r="K11" s="154"/>
      <c r="L11" s="157"/>
      <c r="M11" s="139"/>
      <c r="N11" s="139"/>
      <c r="O11" s="136"/>
      <c r="P11" s="47">
        <f t="shared" si="0"/>
        <v>2500</v>
      </c>
      <c r="Q11" s="48">
        <v>500</v>
      </c>
      <c r="R11" s="118">
        <v>303</v>
      </c>
      <c r="S11" s="49">
        <f t="shared" si="1"/>
        <v>1515</v>
      </c>
      <c r="T11" s="50" t="str">
        <f t="shared" si="2"/>
        <v>VYHOVUJE</v>
      </c>
      <c r="U11" s="142"/>
      <c r="V11" s="145"/>
    </row>
    <row r="12" spans="1:22" ht="54" customHeight="1" x14ac:dyDescent="0.25">
      <c r="A12" s="20"/>
      <c r="B12" s="42">
        <v>6</v>
      </c>
      <c r="C12" s="43" t="s">
        <v>50</v>
      </c>
      <c r="D12" s="44">
        <v>2</v>
      </c>
      <c r="E12" s="45" t="s">
        <v>31</v>
      </c>
      <c r="F12" s="104" t="s">
        <v>56</v>
      </c>
      <c r="G12" s="111" t="s">
        <v>65</v>
      </c>
      <c r="H12" s="46" t="s">
        <v>32</v>
      </c>
      <c r="I12" s="148"/>
      <c r="J12" s="151"/>
      <c r="K12" s="154"/>
      <c r="L12" s="157"/>
      <c r="M12" s="139"/>
      <c r="N12" s="139"/>
      <c r="O12" s="136"/>
      <c r="P12" s="47">
        <f t="shared" si="0"/>
        <v>2400</v>
      </c>
      <c r="Q12" s="48">
        <v>1200</v>
      </c>
      <c r="R12" s="118">
        <v>537</v>
      </c>
      <c r="S12" s="49">
        <f t="shared" si="1"/>
        <v>1074</v>
      </c>
      <c r="T12" s="50" t="str">
        <f t="shared" si="2"/>
        <v>VYHOVUJE</v>
      </c>
      <c r="U12" s="142"/>
      <c r="V12" s="145"/>
    </row>
    <row r="13" spans="1:22" ht="54" customHeight="1" x14ac:dyDescent="0.25">
      <c r="A13" s="20"/>
      <c r="B13" s="42">
        <v>7</v>
      </c>
      <c r="C13" s="43" t="s">
        <v>57</v>
      </c>
      <c r="D13" s="44">
        <v>2</v>
      </c>
      <c r="E13" s="45" t="s">
        <v>31</v>
      </c>
      <c r="F13" s="104" t="s">
        <v>58</v>
      </c>
      <c r="G13" s="111" t="s">
        <v>66</v>
      </c>
      <c r="H13" s="46" t="s">
        <v>32</v>
      </c>
      <c r="I13" s="148"/>
      <c r="J13" s="151"/>
      <c r="K13" s="154"/>
      <c r="L13" s="157"/>
      <c r="M13" s="139"/>
      <c r="N13" s="139"/>
      <c r="O13" s="136"/>
      <c r="P13" s="47">
        <f t="shared" si="0"/>
        <v>700</v>
      </c>
      <c r="Q13" s="48">
        <v>350</v>
      </c>
      <c r="R13" s="118">
        <v>242</v>
      </c>
      <c r="S13" s="49">
        <f t="shared" si="1"/>
        <v>484</v>
      </c>
      <c r="T13" s="50" t="str">
        <f t="shared" si="2"/>
        <v>VYHOVUJE</v>
      </c>
      <c r="U13" s="142"/>
      <c r="V13" s="145"/>
    </row>
    <row r="14" spans="1:22" ht="54" customHeight="1" x14ac:dyDescent="0.25">
      <c r="A14" s="20"/>
      <c r="B14" s="42">
        <v>8</v>
      </c>
      <c r="C14" s="43" t="s">
        <v>59</v>
      </c>
      <c r="D14" s="44">
        <v>1</v>
      </c>
      <c r="E14" s="45" t="s">
        <v>31</v>
      </c>
      <c r="F14" s="104" t="s">
        <v>60</v>
      </c>
      <c r="G14" s="111" t="s">
        <v>68</v>
      </c>
      <c r="H14" s="46" t="s">
        <v>32</v>
      </c>
      <c r="I14" s="148"/>
      <c r="J14" s="151"/>
      <c r="K14" s="154"/>
      <c r="L14" s="157"/>
      <c r="M14" s="139"/>
      <c r="N14" s="139"/>
      <c r="O14" s="136"/>
      <c r="P14" s="47">
        <f t="shared" si="0"/>
        <v>1000</v>
      </c>
      <c r="Q14" s="48">
        <v>1000</v>
      </c>
      <c r="R14" s="118">
        <v>242</v>
      </c>
      <c r="S14" s="49">
        <f t="shared" si="1"/>
        <v>242</v>
      </c>
      <c r="T14" s="50" t="str">
        <f t="shared" si="2"/>
        <v>VYHOVUJE</v>
      </c>
      <c r="U14" s="142"/>
      <c r="V14" s="145"/>
    </row>
    <row r="15" spans="1:22" ht="54" customHeight="1" thickBot="1" x14ac:dyDescent="0.3">
      <c r="A15" s="20"/>
      <c r="B15" s="51">
        <v>9</v>
      </c>
      <c r="C15" s="52" t="s">
        <v>51</v>
      </c>
      <c r="D15" s="53">
        <v>3</v>
      </c>
      <c r="E15" s="54" t="s">
        <v>31</v>
      </c>
      <c r="F15" s="105" t="s">
        <v>61</v>
      </c>
      <c r="G15" s="112" t="s">
        <v>67</v>
      </c>
      <c r="H15" s="55" t="s">
        <v>32</v>
      </c>
      <c r="I15" s="149"/>
      <c r="J15" s="152"/>
      <c r="K15" s="155"/>
      <c r="L15" s="158"/>
      <c r="M15" s="140"/>
      <c r="N15" s="140"/>
      <c r="O15" s="137"/>
      <c r="P15" s="56">
        <f t="shared" si="0"/>
        <v>3900</v>
      </c>
      <c r="Q15" s="57">
        <v>1300</v>
      </c>
      <c r="R15" s="119">
        <v>1088</v>
      </c>
      <c r="S15" s="58">
        <f t="shared" si="1"/>
        <v>3264</v>
      </c>
      <c r="T15" s="59" t="str">
        <f t="shared" si="2"/>
        <v>VYHOVUJE</v>
      </c>
      <c r="U15" s="143"/>
      <c r="V15" s="146"/>
    </row>
    <row r="16" spans="1:22" ht="17.45" customHeight="1" thickTop="1" thickBot="1" x14ac:dyDescent="0.3">
      <c r="C16"/>
      <c r="D16"/>
      <c r="E16"/>
      <c r="F16"/>
      <c r="G16"/>
      <c r="H16"/>
      <c r="I16"/>
      <c r="J16"/>
      <c r="N16"/>
      <c r="O16"/>
      <c r="P16"/>
    </row>
    <row r="17" spans="2:22" ht="51.75" customHeight="1" thickTop="1" thickBot="1" x14ac:dyDescent="0.3">
      <c r="B17" s="133" t="s">
        <v>28</v>
      </c>
      <c r="C17" s="133"/>
      <c r="D17" s="133"/>
      <c r="E17" s="133"/>
      <c r="F17" s="133"/>
      <c r="G17" s="133"/>
      <c r="H17" s="40"/>
      <c r="I17" s="40"/>
      <c r="J17" s="21"/>
      <c r="K17" s="21"/>
      <c r="L17" s="6"/>
      <c r="M17" s="6"/>
      <c r="N17" s="6"/>
      <c r="O17" s="22"/>
      <c r="P17" s="22"/>
      <c r="Q17" s="23" t="s">
        <v>9</v>
      </c>
      <c r="R17" s="130" t="s">
        <v>10</v>
      </c>
      <c r="S17" s="131"/>
      <c r="T17" s="132"/>
      <c r="U17" s="24"/>
      <c r="V17" s="25"/>
    </row>
    <row r="18" spans="2:22" ht="22.5" customHeight="1" thickTop="1" thickBot="1" x14ac:dyDescent="0.3">
      <c r="B18" s="134"/>
      <c r="C18" s="134"/>
      <c r="D18" s="134"/>
      <c r="E18" s="134"/>
      <c r="F18" s="134"/>
      <c r="G18" s="134"/>
      <c r="H18" s="134"/>
      <c r="I18" s="26"/>
      <c r="L18" s="9"/>
      <c r="M18" s="9"/>
      <c r="N18" s="9"/>
      <c r="O18" s="27"/>
      <c r="P18" s="27"/>
      <c r="Q18" s="28">
        <f>SUM(P7:P15)</f>
        <v>28100</v>
      </c>
      <c r="R18" s="127">
        <f>SUM(S7:S15)</f>
        <v>20873</v>
      </c>
      <c r="S18" s="128"/>
      <c r="T18" s="129"/>
    </row>
    <row r="19" spans="2:22" ht="15.75" thickTop="1" x14ac:dyDescent="0.25">
      <c r="B19" s="126" t="s">
        <v>27</v>
      </c>
      <c r="C19" s="126"/>
      <c r="D19" s="126"/>
      <c r="E19" s="126"/>
      <c r="F19" s="126"/>
      <c r="G19" s="126"/>
      <c r="H19" s="107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22" x14ac:dyDescent="0.25">
      <c r="B20" s="39"/>
      <c r="C20" s="39"/>
      <c r="D20" s="39"/>
      <c r="E20" s="39"/>
      <c r="F20" s="39"/>
      <c r="G20" s="107"/>
      <c r="H20" s="107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22" x14ac:dyDescent="0.25">
      <c r="B21" s="39"/>
      <c r="C21" s="39"/>
      <c r="D21" s="39"/>
      <c r="E21" s="39"/>
      <c r="F21" s="39"/>
      <c r="G21" s="107"/>
      <c r="H21" s="107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22" x14ac:dyDescent="0.25">
      <c r="B22" s="39"/>
      <c r="C22" s="39"/>
      <c r="D22" s="39"/>
      <c r="E22" s="39"/>
      <c r="F22" s="39"/>
      <c r="G22" s="107"/>
      <c r="H22" s="107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22" ht="19.899999999999999" customHeight="1" x14ac:dyDescent="0.25">
      <c r="C23" s="21"/>
      <c r="D23" s="29"/>
      <c r="E23" s="21"/>
      <c r="F23" s="21"/>
      <c r="G23" s="107"/>
      <c r="H23" s="107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22" ht="19.899999999999999" customHeight="1" x14ac:dyDescent="0.25">
      <c r="H24" s="30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22" ht="19.899999999999999" customHeight="1" x14ac:dyDescent="0.25">
      <c r="C25" s="21"/>
      <c r="D25" s="29"/>
      <c r="E25" s="21"/>
      <c r="F25" s="21"/>
      <c r="G25" s="107"/>
      <c r="H25" s="107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22" ht="19.899999999999999" customHeight="1" x14ac:dyDescent="0.25">
      <c r="C26" s="21"/>
      <c r="D26" s="29"/>
      <c r="E26" s="21"/>
      <c r="F26" s="21"/>
      <c r="G26" s="107"/>
      <c r="H26" s="107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22" ht="19.899999999999999" customHeight="1" x14ac:dyDescent="0.25">
      <c r="C27" s="21"/>
      <c r="D27" s="29"/>
      <c r="E27" s="21"/>
      <c r="F27" s="21"/>
      <c r="G27" s="107"/>
      <c r="H27" s="107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22" ht="19.899999999999999" customHeight="1" x14ac:dyDescent="0.25">
      <c r="C28" s="21"/>
      <c r="D28" s="29"/>
      <c r="E28" s="21"/>
      <c r="F28" s="21"/>
      <c r="G28" s="107"/>
      <c r="H28" s="107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22" ht="19.899999999999999" customHeight="1" x14ac:dyDescent="0.25">
      <c r="C29" s="21"/>
      <c r="D29" s="29"/>
      <c r="E29" s="21"/>
      <c r="F29" s="21"/>
      <c r="G29" s="107"/>
      <c r="H29" s="107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22" ht="19.899999999999999" customHeight="1" x14ac:dyDescent="0.25">
      <c r="C30" s="21"/>
      <c r="D30" s="29"/>
      <c r="E30" s="21"/>
      <c r="F30" s="21"/>
      <c r="G30" s="107"/>
      <c r="H30" s="107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22" ht="19.899999999999999" customHeight="1" x14ac:dyDescent="0.25">
      <c r="C31" s="21"/>
      <c r="D31" s="29"/>
      <c r="E31" s="21"/>
      <c r="F31" s="21"/>
      <c r="G31" s="107"/>
      <c r="H31" s="107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22" ht="19.899999999999999" customHeight="1" x14ac:dyDescent="0.25">
      <c r="C32" s="21"/>
      <c r="D32" s="29"/>
      <c r="E32" s="21"/>
      <c r="F32" s="21"/>
      <c r="G32" s="107"/>
      <c r="H32" s="107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07"/>
      <c r="H33" s="107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07"/>
      <c r="H34" s="107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07"/>
      <c r="H35" s="107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07"/>
      <c r="H36" s="107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07"/>
      <c r="H37" s="107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07"/>
      <c r="H38" s="107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07"/>
      <c r="H39" s="107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07"/>
      <c r="H40" s="107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07"/>
      <c r="H41" s="107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07"/>
      <c r="H42" s="107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07"/>
      <c r="H43" s="107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07"/>
      <c r="H44" s="107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07"/>
      <c r="H45" s="107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07"/>
      <c r="H46" s="107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07"/>
      <c r="H47" s="107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07"/>
      <c r="H48" s="107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07"/>
      <c r="H49" s="107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07"/>
      <c r="H50" s="107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07"/>
      <c r="H51" s="107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07"/>
      <c r="H52" s="107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07"/>
      <c r="H53" s="107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07"/>
      <c r="H54" s="107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07"/>
      <c r="H55" s="107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07"/>
      <c r="H56" s="107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07"/>
      <c r="H57" s="107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07"/>
      <c r="H58" s="107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07"/>
      <c r="H59" s="107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07"/>
      <c r="H60" s="107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07"/>
      <c r="H61" s="107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07"/>
      <c r="H62" s="107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07"/>
      <c r="H63" s="107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07"/>
      <c r="H64" s="107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07"/>
      <c r="H65" s="107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07"/>
      <c r="H66" s="107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07"/>
      <c r="H67" s="107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07"/>
      <c r="H68" s="107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07"/>
      <c r="H69" s="107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07"/>
      <c r="H70" s="107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07"/>
      <c r="H71" s="107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07"/>
      <c r="H72" s="107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07"/>
      <c r="H73" s="107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07"/>
      <c r="H74" s="107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07"/>
      <c r="H75" s="107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07"/>
      <c r="H76" s="107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07"/>
      <c r="H77" s="107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07"/>
      <c r="H78" s="107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07"/>
      <c r="H79" s="107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07"/>
      <c r="H80" s="107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07"/>
      <c r="H81" s="107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07"/>
      <c r="H82" s="107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07"/>
      <c r="H83" s="107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07"/>
      <c r="H84" s="107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07"/>
      <c r="H85" s="107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07"/>
      <c r="H86" s="107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07"/>
      <c r="H87" s="107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07"/>
      <c r="H88" s="107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07"/>
      <c r="H89" s="107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07"/>
      <c r="H90" s="107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07"/>
      <c r="H91" s="107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07"/>
      <c r="H92" s="107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07"/>
      <c r="H93" s="107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07"/>
      <c r="H94" s="107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07"/>
      <c r="H95" s="107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07"/>
      <c r="H96" s="107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07"/>
      <c r="H97" s="107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07"/>
      <c r="H98" s="107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07"/>
      <c r="H99" s="107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07"/>
      <c r="H100" s="107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07"/>
      <c r="H101" s="107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107"/>
      <c r="H102" s="107"/>
      <c r="I102" s="11"/>
      <c r="J102" s="11"/>
      <c r="K102" s="11"/>
      <c r="L102" s="11"/>
      <c r="M102" s="11"/>
      <c r="N102" s="5"/>
      <c r="O102" s="5"/>
      <c r="P102" s="5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107"/>
      <c r="H103" s="107"/>
      <c r="I103" s="11"/>
      <c r="J103" s="11"/>
      <c r="K103" s="11"/>
      <c r="L103" s="11"/>
      <c r="M103" s="11"/>
      <c r="N103" s="5"/>
      <c r="O103" s="5"/>
      <c r="P103" s="5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107"/>
      <c r="H104" s="107"/>
      <c r="I104" s="11"/>
      <c r="J104" s="11"/>
      <c r="K104" s="11"/>
      <c r="L104" s="11"/>
      <c r="M104" s="11"/>
      <c r="N104" s="5"/>
      <c r="O104" s="5"/>
      <c r="P104" s="5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ht="19.899999999999999" customHeight="1" x14ac:dyDescent="0.25">
      <c r="C110"/>
      <c r="E110"/>
      <c r="F110"/>
      <c r="J110"/>
    </row>
    <row r="111" spans="3:19" ht="19.899999999999999" customHeight="1" x14ac:dyDescent="0.25">
      <c r="C111"/>
      <c r="E111"/>
      <c r="F111"/>
      <c r="J111"/>
    </row>
    <row r="112" spans="3:19" ht="19.899999999999999" customHeight="1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  <row r="235" spans="3:10" x14ac:dyDescent="0.25">
      <c r="C235"/>
      <c r="E235"/>
      <c r="F235"/>
      <c r="J235"/>
    </row>
  </sheetData>
  <sheetProtection algorithmName="SHA-512" hashValue="fupYeJPTr6OEOUhQVgLX2SH986Ww4lISXHX8VGhYorU5hPvRs6Ih8l+NEPEOPdy+r4av+kWjiqLm+feQhbUPIw==" saltValue="aW7fj/lR+gBhvhVeMzrs3g==" spinCount="100000" sheet="1" objects="1" scenarios="1"/>
  <mergeCells count="17">
    <mergeCell ref="U10:U15"/>
    <mergeCell ref="V10:V15"/>
    <mergeCell ref="I10:I15"/>
    <mergeCell ref="J10:J15"/>
    <mergeCell ref="K10:K15"/>
    <mergeCell ref="L10:L15"/>
    <mergeCell ref="B1:D1"/>
    <mergeCell ref="G5:H5"/>
    <mergeCell ref="G2:N3"/>
    <mergeCell ref="B19:G19"/>
    <mergeCell ref="R18:T18"/>
    <mergeCell ref="R17:T17"/>
    <mergeCell ref="B17:G17"/>
    <mergeCell ref="B18:H18"/>
    <mergeCell ref="O10:O15"/>
    <mergeCell ref="M10:M15"/>
    <mergeCell ref="N10:N15"/>
  </mergeCells>
  <conditionalFormatting sqref="B7:B15 D7:D15">
    <cfRule type="containsBlanks" dxfId="7" priority="96">
      <formula>LEN(TRIM(B7))=0</formula>
    </cfRule>
  </conditionalFormatting>
  <conditionalFormatting sqref="B7:B15">
    <cfRule type="cellIs" dxfId="6" priority="93" operator="greaterThanOrEqual">
      <formula>1</formula>
    </cfRule>
  </conditionalFormatting>
  <conditionalFormatting sqref="G7:H15 R7:R15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5">
    <cfRule type="notContainsBlanks" dxfId="2" priority="69">
      <formula>LEN(TRIM(G7))&gt;0</formula>
    </cfRule>
  </conditionalFormatting>
  <conditionalFormatting sqref="T7:T15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3">
    <dataValidation type="list" allowBlank="1" showInputMessage="1" showErrorMessage="1" sqref="J7:J10" xr:uid="{006F2A15-2179-46AE-BE20-DCC6C5F84EE9}">
      <formula1>"ANO,NE"</formula1>
    </dataValidation>
    <dataValidation type="list" showInputMessage="1" showErrorMessage="1" sqref="E7:E15" xr:uid="{8C26EAE3-16EE-4825-9C10-C919BCF6B1BA}">
      <formula1>"ks,bal,sada,m,"</formula1>
    </dataValidation>
    <dataValidation type="list" allowBlank="1" showInputMessage="1" showErrorMessage="1" sqref="V7:V10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CakhjhSFE3koC04MWwQureR0iMzqgMltPQ4U0JTorAY=</DigestValue>
    </Reference>
    <Reference Type="http://www.w3.org/2000/09/xmldsig#Object" URI="#idOfficeObject">
      <DigestMethod Algorithm="http://www.w3.org/2001/04/xmlenc#sha256"/>
      <DigestValue>9AAo4JLhNqad7SuhUWtysWT79yua7Svwaax1myaqIwM=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eIMxLRkQhq1pdYTyuhktbg9xdkFCp5ovHxJgvS+RuVU=</DigestValue>
    </Reference>
  </SignedInfo>
  <SignatureValue>eCZWI1ee1c+j6zDlNy+Y9pOEf+XYZpqvpEGT5tRG51MtppPHLrZHEpB7RkHi3gWPAktgLJfaPonL
K+3uxe9nKFG8iu8+XcFU+/7s5xLyLTrpYVw/WMckP0CVrOnt3eEQWJR/YtARlrMz+WEwtpefx1EZ
M2bKuiDXX1vMzxXLCfMciLH9Tm0dx5/0PVBS+tf4MdB53R7U+VGxIqDA4gOR03/ckqOGLxq5bXJ7
TCqF4sYS8wN8SW91EPqnxSPViVpQPUuoBowY9vrjWH4DneD3/a9bQjcn0eOipr95DEzwWn+ng+By
kyVd2SThd532RyT/iZMo8wDM0BbWUCRzsJoUCA==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HTOGjCkkFeAonwmsfu8bI3557JtPZp1edO1R51O/hOE=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gIC3tcrdCq7rnqV8E3P7Hlk9FSpgMS8LiKsbpMz7rcE=</DigestValue>
      </Reference>
      <Reference URI="/xl/sharedStrings.xml?ContentType=application/vnd.openxmlformats-officedocument.spreadsheetml.sharedStrings+xml">
        <DigestMethod Algorithm="http://www.w3.org/2001/04/xmlenc#sha256"/>
        <DigestValue>MizL/Lyx8pZXecMT2YzKHaWZxRLKysJSM0G8AV4taKQ=</DigestValue>
      </Reference>
      <Reference URI="/xl/styles.xml?ContentType=application/vnd.openxmlformats-officedocument.spreadsheetml.styles+xml">
        <DigestMethod Algorithm="http://www.w3.org/2001/04/xmlenc#sha256"/>
        <DigestValue>s/4F3PXZpVgXKApppKIYehPZs9fLhJOix5phjfzqlls=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Psg17fTIpZlQAicOf5HoTqDXiIxSCaYoGZ+dvweoM7U=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NZQyRAA98oMlehEJxDRXFxnRAq4bLjV/4x5BO2GsQLE=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2023-04-28T11:43:42Z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16.0.16227/24</OfficeVersion>
          <ApplicationVersion>16.0.16227</ApplicationVersion>
          <Monitors>1</Monitors>
          <HorizontalResolution>3440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2023-04-28T11:43:42Z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Tomáš Tichý</cp:lastModifiedBy>
  <cp:revision>3</cp:revision>
  <cp:lastPrinted>2023-02-06T11:42:37Z</cp:lastPrinted>
  <dcterms:created xsi:type="dcterms:W3CDTF">2014-03-05T12:43:32Z</dcterms:created>
  <dcterms:modified xsi:type="dcterms:W3CDTF">2023-04-27T13:38:08Z</dcterms:modified>
</cp:coreProperties>
</file>